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12c5d0d45afb59a7/Desktop/HIGH STAKES HEALTHCARE/"/>
    </mc:Choice>
  </mc:AlternateContent>
  <xr:revisionPtr revIDLastSave="0" documentId="13_ncr:20001_{1F72A98A-087F-4712-9C5E-E284A8AFBE9E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Employer Tool" sheetId="1" r:id="rId1"/>
    <sheet name="Claims Data Request" sheetId="2" r:id="rId2"/>
    <sheet name="Methodology" sheetId="3" r:id="rId3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1" l="1"/>
  <c r="H58" i="1"/>
  <c r="J58" i="1" s="1"/>
  <c r="G58" i="1"/>
  <c r="J57" i="1"/>
  <c r="I57" i="1"/>
  <c r="H57" i="1"/>
  <c r="G57" i="1"/>
  <c r="H56" i="1"/>
  <c r="J56" i="1" s="1"/>
  <c r="G56" i="1"/>
  <c r="H55" i="1"/>
  <c r="J55" i="1" s="1"/>
  <c r="G55" i="1"/>
  <c r="J54" i="1"/>
  <c r="I54" i="1"/>
  <c r="H54" i="1"/>
  <c r="G54" i="1"/>
  <c r="J53" i="1"/>
  <c r="I53" i="1"/>
  <c r="H53" i="1"/>
  <c r="G53" i="1"/>
  <c r="J52" i="1"/>
  <c r="I52" i="1"/>
  <c r="H52" i="1"/>
  <c r="G52" i="1"/>
  <c r="J51" i="1"/>
  <c r="I51" i="1"/>
  <c r="H51" i="1"/>
  <c r="G51" i="1"/>
  <c r="J50" i="1"/>
  <c r="I50" i="1"/>
  <c r="H50" i="1"/>
  <c r="G50" i="1"/>
  <c r="J49" i="1"/>
  <c r="I49" i="1"/>
  <c r="H49" i="1"/>
  <c r="G49" i="1"/>
  <c r="J48" i="1"/>
  <c r="I48" i="1"/>
  <c r="H48" i="1"/>
  <c r="G48" i="1"/>
  <c r="J47" i="1"/>
  <c r="I47" i="1"/>
  <c r="H47" i="1"/>
  <c r="G47" i="1"/>
  <c r="J46" i="1"/>
  <c r="I46" i="1"/>
  <c r="H46" i="1"/>
  <c r="G46" i="1"/>
  <c r="J45" i="1"/>
  <c r="I45" i="1"/>
  <c r="H45" i="1"/>
  <c r="G45" i="1"/>
  <c r="J44" i="1"/>
  <c r="I44" i="1"/>
  <c r="H44" i="1"/>
  <c r="G44" i="1"/>
  <c r="J43" i="1"/>
  <c r="I43" i="1"/>
  <c r="H43" i="1"/>
  <c r="G43" i="1"/>
  <c r="J42" i="1"/>
  <c r="I42" i="1"/>
  <c r="H42" i="1"/>
  <c r="G42" i="1"/>
  <c r="J41" i="1"/>
  <c r="I41" i="1"/>
  <c r="H41" i="1"/>
  <c r="G41" i="1"/>
  <c r="J40" i="1"/>
  <c r="I40" i="1"/>
  <c r="H40" i="1"/>
  <c r="G40" i="1"/>
  <c r="J39" i="1"/>
  <c r="I39" i="1"/>
  <c r="H39" i="1"/>
  <c r="G39" i="1"/>
  <c r="J38" i="1"/>
  <c r="I38" i="1"/>
  <c r="H38" i="1"/>
  <c r="G38" i="1"/>
  <c r="J37" i="1"/>
  <c r="I37" i="1"/>
  <c r="H37" i="1"/>
  <c r="G37" i="1"/>
  <c r="H36" i="1"/>
  <c r="C5" i="1" s="1"/>
  <c r="G36" i="1"/>
  <c r="J35" i="1"/>
  <c r="I35" i="1"/>
  <c r="H35" i="1"/>
  <c r="G35" i="1"/>
  <c r="J34" i="1"/>
  <c r="I34" i="1"/>
  <c r="H34" i="1"/>
  <c r="G34" i="1"/>
  <c r="J33" i="1"/>
  <c r="I33" i="1"/>
  <c r="H33" i="1"/>
  <c r="G33" i="1"/>
  <c r="J32" i="1"/>
  <c r="I32" i="1"/>
  <c r="H32" i="1"/>
  <c r="G32" i="1"/>
  <c r="J31" i="1"/>
  <c r="I31" i="1"/>
  <c r="H31" i="1"/>
  <c r="G31" i="1"/>
  <c r="J30" i="1"/>
  <c r="I30" i="1"/>
  <c r="H30" i="1"/>
  <c r="G30" i="1"/>
  <c r="J29" i="1"/>
  <c r="I29" i="1"/>
  <c r="H29" i="1"/>
  <c r="G29" i="1"/>
  <c r="J28" i="1"/>
  <c r="I28" i="1"/>
  <c r="H28" i="1"/>
  <c r="G28" i="1"/>
  <c r="J27" i="1"/>
  <c r="I27" i="1"/>
  <c r="H27" i="1"/>
  <c r="G27" i="1"/>
  <c r="J26" i="1"/>
  <c r="I26" i="1"/>
  <c r="H26" i="1"/>
  <c r="G26" i="1"/>
  <c r="J25" i="1"/>
  <c r="I25" i="1"/>
  <c r="H25" i="1"/>
  <c r="G25" i="1"/>
  <c r="J24" i="1"/>
  <c r="I24" i="1"/>
  <c r="H24" i="1"/>
  <c r="G24" i="1"/>
  <c r="J23" i="1"/>
  <c r="I23" i="1"/>
  <c r="H23" i="1"/>
  <c r="G23" i="1"/>
  <c r="J22" i="1"/>
  <c r="I22" i="1"/>
  <c r="H22" i="1"/>
  <c r="G22" i="1"/>
  <c r="J21" i="1"/>
  <c r="I21" i="1"/>
  <c r="H21" i="1"/>
  <c r="G21" i="1"/>
  <c r="J20" i="1"/>
  <c r="I20" i="1"/>
  <c r="H20" i="1"/>
  <c r="G20" i="1"/>
  <c r="J19" i="1"/>
  <c r="I19" i="1"/>
  <c r="H19" i="1"/>
  <c r="G19" i="1"/>
  <c r="J18" i="1"/>
  <c r="I18" i="1"/>
  <c r="H18" i="1"/>
  <c r="G18" i="1"/>
  <c r="J17" i="1"/>
  <c r="I17" i="1"/>
  <c r="H17" i="1"/>
  <c r="G17" i="1"/>
  <c r="J16" i="1"/>
  <c r="I16" i="1"/>
  <c r="H16" i="1"/>
  <c r="G16" i="1"/>
  <c r="J15" i="1"/>
  <c r="I15" i="1"/>
  <c r="H15" i="1"/>
  <c r="G15" i="1"/>
  <c r="J14" i="1"/>
  <c r="I14" i="1"/>
  <c r="H14" i="1"/>
  <c r="G14" i="1"/>
  <c r="J13" i="1"/>
  <c r="I13" i="1"/>
  <c r="H13" i="1"/>
  <c r="G13" i="1"/>
  <c r="J12" i="1"/>
  <c r="I12" i="1"/>
  <c r="H12" i="1"/>
  <c r="G12" i="1"/>
  <c r="J11" i="1"/>
  <c r="I11" i="1"/>
  <c r="H11" i="1"/>
  <c r="G11" i="1"/>
  <c r="J10" i="1"/>
  <c r="I10" i="1"/>
  <c r="H10" i="1"/>
  <c r="G10" i="1"/>
  <c r="H9" i="1"/>
  <c r="I9" i="1" s="1"/>
  <c r="A5" i="1"/>
  <c r="I36" i="1" l="1"/>
  <c r="J36" i="1"/>
  <c r="J9" i="1"/>
  <c r="G5" i="1"/>
  <c r="E5" i="1"/>
  <c r="I55" i="1"/>
  <c r="I56" i="1"/>
  <c r="I58" i="1"/>
</calcChain>
</file>

<file path=xl/sharedStrings.xml><?xml version="1.0" encoding="utf-8"?>
<sst xmlns="http://schemas.openxmlformats.org/spreadsheetml/2006/main" count="268" uniqueCount="180">
  <si>
    <t>Hospital Claims Benchmark — Employer Self-Audit Tool</t>
  </si>
  <si>
    <t>Enter only the yellow cells: number of occurrences/units and TOTAL plan paid for each CPT/HCPCS code. The workbook calculates average paid per occurrence, Medicare benchmark cost, and the dollar difference.</t>
  </si>
  <si>
    <t>Total Plan Paid</t>
  </si>
  <si>
    <t>Medicare Benchmark Cost</t>
  </si>
  <si>
    <t>Difference</t>
  </si>
  <si>
    <t>Plan Paid as % of Medicare</t>
  </si>
  <si>
    <t>Category</t>
  </si>
  <si>
    <t>CPT / HCPCS</t>
  </si>
  <si>
    <t>Description</t>
  </si>
  <si>
    <t>Hospital Medicare Benchmark</t>
  </si>
  <si>
    <t>Occurrences / Units</t>
  </si>
  <si>
    <t>Plan Paid (Total)</t>
  </si>
  <si>
    <t>Avg Plan Paid / Occurrence</t>
  </si>
  <si>
    <t>Medicare Benchmark Total</t>
  </si>
  <si>
    <t>Benchmark / Payment Note</t>
  </si>
  <si>
    <t>Facility / HOPD</t>
  </si>
  <si>
    <t>G0463</t>
  </si>
  <si>
    <t>Hospital outpatient clinic visit for assessment and management</t>
  </si>
  <si>
    <t>OPPS APC 5012</t>
  </si>
  <si>
    <t>99281</t>
  </si>
  <si>
    <t>Level 1 Type A emergency department visit</t>
  </si>
  <si>
    <t>OPPS APC 5021</t>
  </si>
  <si>
    <t>99282</t>
  </si>
  <si>
    <t>Level 2 Type A emergency department visit</t>
  </si>
  <si>
    <t>OPPS APC 5022</t>
  </si>
  <si>
    <t>99283</t>
  </si>
  <si>
    <t>Level 3 Type A emergency department visit</t>
  </si>
  <si>
    <t>OPPS APC 5023</t>
  </si>
  <si>
    <t>99284</t>
  </si>
  <si>
    <t>Level 4 Type A emergency department visit</t>
  </si>
  <si>
    <t>OPPS APC 5024</t>
  </si>
  <si>
    <t>99285</t>
  </si>
  <si>
    <t>Level 5 Type A emergency department visit</t>
  </si>
  <si>
    <t>OPPS APC 5025</t>
  </si>
  <si>
    <t>99291</t>
  </si>
  <si>
    <t>Critical care, first 30-74 minutes</t>
  </si>
  <si>
    <t>OPPS APC 5041</t>
  </si>
  <si>
    <t>92950</t>
  </si>
  <si>
    <t>Cardiopulmonary resuscitation (CPR)</t>
  </si>
  <si>
    <t>OPPS APC 5722</t>
  </si>
  <si>
    <t>96365</t>
  </si>
  <si>
    <t>Initial therapeutic/prophylactic/diagnostic IV infusion, up to 1 hour</t>
  </si>
  <si>
    <t>OPPS APC 5693</t>
  </si>
  <si>
    <t>96374</t>
  </si>
  <si>
    <t>Therapeutic/prophylactic/diagnostic IV push, initial</t>
  </si>
  <si>
    <t>Imaging</t>
  </si>
  <si>
    <t>71045</t>
  </si>
  <si>
    <t>X-ray of chest, 1 view</t>
  </si>
  <si>
    <t>OPPS APC 5521</t>
  </si>
  <si>
    <t>71046</t>
  </si>
  <si>
    <t>X-ray of chest, 2 views</t>
  </si>
  <si>
    <t>73030</t>
  </si>
  <si>
    <t>X-ray of shoulder, minimum of 2 views</t>
  </si>
  <si>
    <t>73502</t>
  </si>
  <si>
    <t>X-ray of hip, 2-3 views</t>
  </si>
  <si>
    <t>73562</t>
  </si>
  <si>
    <t>X-ray of knee, 3 views</t>
  </si>
  <si>
    <t>73630</t>
  </si>
  <si>
    <t>X-ray of foot, minimum of 3 views</t>
  </si>
  <si>
    <t>74018</t>
  </si>
  <si>
    <t>X-ray of abdomen, 1 view</t>
  </si>
  <si>
    <t>76536</t>
  </si>
  <si>
    <t>Ultrasound scan of head and neck soft tissue</t>
  </si>
  <si>
    <t>OPPS APC 5522</t>
  </si>
  <si>
    <t>76700</t>
  </si>
  <si>
    <t>Complete ultrasound scan of abdomen</t>
  </si>
  <si>
    <t>76770</t>
  </si>
  <si>
    <t>Complete ultrasound scan behind abdominal cavity</t>
  </si>
  <si>
    <t>77067</t>
  </si>
  <si>
    <t>Screening mammography</t>
  </si>
  <si>
    <t>MPFS technical component (screening mammography)</t>
  </si>
  <si>
    <t>77080</t>
  </si>
  <si>
    <t>Dxa bone density measurement of hip, pelvis, spine</t>
  </si>
  <si>
    <t>70450</t>
  </si>
  <si>
    <t>Ct scan head or brain without contrast</t>
  </si>
  <si>
    <t>70486</t>
  </si>
  <si>
    <t>Ct scan of face without contrast</t>
  </si>
  <si>
    <t>71250</t>
  </si>
  <si>
    <t>Ct scan of chest without contrast</t>
  </si>
  <si>
    <t>71260</t>
  </si>
  <si>
    <t>Ct scan of chest with contrast</t>
  </si>
  <si>
    <t>OPPS APC 5571</t>
  </si>
  <si>
    <t>74176</t>
  </si>
  <si>
    <t>Ct scan of abdomen and pelvis without contrast</t>
  </si>
  <si>
    <t>OPPS APC 5523</t>
  </si>
  <si>
    <t>74177</t>
  </si>
  <si>
    <t>Ct scan of abdomen and pelvis with contrast</t>
  </si>
  <si>
    <t>OPPS APC 5572</t>
  </si>
  <si>
    <t>70553</t>
  </si>
  <si>
    <t>Mri scan of brain before and after contrast</t>
  </si>
  <si>
    <t>72148</t>
  </si>
  <si>
    <t>Mri scan of lower spinal canal without contrast</t>
  </si>
  <si>
    <t>Lab</t>
  </si>
  <si>
    <t>80053</t>
  </si>
  <si>
    <t>Blood test, comprehensive group of blood chemicals</t>
  </si>
  <si>
    <t>Medicare lab benchmark; hospital outpatient lab may be CLFS-paid or packaged under OPPS</t>
  </si>
  <si>
    <t>85025</t>
  </si>
  <si>
    <t>Complete blood cell count (red cells, white blood cell, platelets), automated test and automated differential white blood cell count</t>
  </si>
  <si>
    <t>80061</t>
  </si>
  <si>
    <t>Blood test, lipids (cholesterol and triglycerides)</t>
  </si>
  <si>
    <t>83036</t>
  </si>
  <si>
    <t>Hemoglobin a1c level</t>
  </si>
  <si>
    <t>84443</t>
  </si>
  <si>
    <t>Blood test, thyroid stimulating hormone (tsh)</t>
  </si>
  <si>
    <t>82306</t>
  </si>
  <si>
    <t>Vitamin d-3 level</t>
  </si>
  <si>
    <t>81001</t>
  </si>
  <si>
    <t>Manual urinalysis test with examination using microscope, automated</t>
  </si>
  <si>
    <t>81003</t>
  </si>
  <si>
    <t>Automated urinalysis test</t>
  </si>
  <si>
    <t>82570</t>
  </si>
  <si>
    <t>Creatinine level to test for kidney function or muscle injury</t>
  </si>
  <si>
    <t>84439</t>
  </si>
  <si>
    <t>Thyroxine (thyroid chemical), free</t>
  </si>
  <si>
    <t>80048</t>
  </si>
  <si>
    <t>Blood test, basic group of blood chemicals (calcium, total)</t>
  </si>
  <si>
    <t>82607</t>
  </si>
  <si>
    <t>Cyanocobalamin (vitamin b-12) level</t>
  </si>
  <si>
    <t>82043</t>
  </si>
  <si>
    <t>Urine microalbumin (protein) level</t>
  </si>
  <si>
    <t>87086</t>
  </si>
  <si>
    <t>Bacterial colony count, urine</t>
  </si>
  <si>
    <t>83540</t>
  </si>
  <si>
    <t>Iron level</t>
  </si>
  <si>
    <t>83735</t>
  </si>
  <si>
    <t>Magnesium level</t>
  </si>
  <si>
    <t>82728</t>
  </si>
  <si>
    <t>Ferritin (blood protein) level</t>
  </si>
  <si>
    <t>85027</t>
  </si>
  <si>
    <t>Complete blood cell count (red cells, white blood cell, platelets), automated test</t>
  </si>
  <si>
    <t>84153</t>
  </si>
  <si>
    <t>Psa (prostate specific antigen) measurement, total</t>
  </si>
  <si>
    <t>85610</t>
  </si>
  <si>
    <t>Blood test, clotting time</t>
  </si>
  <si>
    <t>Use this as a screening tool, not a claim repricer. Medicare hospital payment varies by geography, wage index, modifiers, packaging, multiple-procedure rules and claim-specific details. For lab lines, use only separately paid services; many hospital outpatient labs may be packaged.</t>
  </si>
  <si>
    <t>Claims Data Request — Copy/Paste for Your TPA or Carrier</t>
  </si>
  <si>
    <t>Please provide a paid claims report for the requested period, limited to hospital/facility claims containing the CPT/HCPCS codes listed in the attached benchmark file. Summarize the report by CPT/HCPCS code and include, at minimum, the CPT/HCPCS code, description, total number of occurrences/units, and total amount paid by the plan. Please exclude physician professional claims unless they are separately identified. If a claim contains multiple units, report the units separately from claim count.</t>
  </si>
  <si>
    <t>Minimum Fields Needed</t>
  </si>
  <si>
    <t>Helpful Additional Fields</t>
  </si>
  <si>
    <t>Why It Helps</t>
  </si>
  <si>
    <t>CPT / HCPCS code</t>
  </si>
  <si>
    <t>Facility name / NPI / TIN</t>
  </si>
  <si>
    <t>Lets you identify which hospitals are driving high prices</t>
  </si>
  <si>
    <t>Place of service</t>
  </si>
  <si>
    <t>Confirms hospital/facility setting</t>
  </si>
  <si>
    <t>Occurrences / units</t>
  </si>
  <si>
    <t>Revenue code</t>
  </si>
  <si>
    <t>Helps separate facility billing categories</t>
  </si>
  <si>
    <t>Total plan paid</t>
  </si>
  <si>
    <t>Total allowed amount</t>
  </si>
  <si>
    <t>Shows whether member cost sharing is masking the full negotiated price</t>
  </si>
  <si>
    <t>Member cost share</t>
  </si>
  <si>
    <t>Shows total economic burden on plan + employee</t>
  </si>
  <si>
    <t>Claim count</t>
  </si>
  <si>
    <t>Useful when one claim contains multiple units</t>
  </si>
  <si>
    <t>Service date or month</t>
  </si>
  <si>
    <t>Lets you compare trends and renewal periods</t>
  </si>
  <si>
    <t>TIP: Ask for TOTAL plan paid by code, not an average. Enter that total in the yellow Plan Paid column and the number of occurrences/units in the yellow Occurrences column. The tool calculates the employer's average paid amount and the aggregate Medicare benchmark automatically.</t>
  </si>
  <si>
    <t>Methodology &amp; Sources</t>
  </si>
  <si>
    <t>Item</t>
  </si>
  <si>
    <t>Method</t>
  </si>
  <si>
    <t>Important Note</t>
  </si>
  <si>
    <t>Source</t>
  </si>
  <si>
    <t>Hospital facility / ED codes</t>
  </si>
  <si>
    <t>2026 national unadjusted OPPS/APC facility benchmarks.</t>
  </si>
  <si>
    <t>Local Medicare payment can differ due to wage index and other adjustments.</t>
  </si>
  <si>
    <t>https://www.cms.gov/medicare/payment/prospective-payment-systems/hospital-outpatient-pps/quarterly-addenda-updates</t>
  </si>
  <si>
    <t>Hospital imaging</t>
  </si>
  <si>
    <t>Hospital professional component plus national unadjusted hospital technical/facility benchmark.</t>
  </si>
  <si>
    <t>Used as a standalone hospital Medicare comparison. Packaging and claim-specific rules can alter actual payment.</t>
  </si>
  <si>
    <t>Laboratory</t>
  </si>
  <si>
    <t>Medicare laboratory benchmark from the reference dataset.</t>
  </si>
  <si>
    <t>Hospital outpatient lab services may be separately paid under CLFS or packaged under OPPS. Use lab rows only when the claim line was separately paid.</t>
  </si>
  <si>
    <t>https://www.cms.gov/medicare/payment/fee-schedules/clinical-laboratory-fee-schedule-clfs/files</t>
  </si>
  <si>
    <t>Total Plan Paid minus Medicare Benchmark × Occurrences.</t>
  </si>
  <si>
    <t>Positive amount means the plan paid more than the benchmark; negative means it paid less.</t>
  </si>
  <si>
    <t>Calculated in workbook</t>
  </si>
  <si>
    <t>Total Plan Paid divided by aggregate Medicare benchmark.</t>
  </si>
  <si>
    <t>200% means the plan paid twice the Medicare benchmark.</t>
  </si>
  <si>
    <t>ENTER VALUES ONLY IN YELLOW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</si>
</sst>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0.0%"/>
  </numFmts>
  <fonts count="9">
    <font>
      <sz val="11"/>
      <name val="Carlito"/>
    </font>
    <font>
      <b/>
      <sz val="16"/>
      <color rgb="FFFFFFFF"/>
      <name val="Carlito"/>
    </font>
    <font>
      <i/>
      <sz val="10"/>
      <color rgb="FF374151"/>
      <name val="Carlito"/>
    </font>
    <font>
      <b/>
      <sz val="11"/>
      <color rgb="FFFFFFFF"/>
      <name val="Carlito"/>
    </font>
    <font>
      <b/>
      <sz val="14"/>
      <name val="Carlito"/>
    </font>
    <font>
      <b/>
      <sz val="11"/>
      <color rgb="FF111827"/>
      <name val="Carlito"/>
    </font>
    <font>
      <i/>
      <sz val="9"/>
      <color rgb="FF374151"/>
      <name val="Carlito"/>
    </font>
    <font>
      <b/>
      <sz val="11"/>
      <color rgb="FF123B45"/>
      <name val="Carlito"/>
    </font>
    <font>
      <b/>
      <sz val="16"/>
      <color theme="0"/>
      <name val="Carlito"/>
    </font>
  </fonts>
  <fills count="12">
    <fill>
      <patternFill patternType="none"/>
    </fill>
    <fill>
      <patternFill patternType="gray125"/>
    </fill>
    <fill>
      <patternFill patternType="solid">
        <fgColor rgb="FF5B1F32"/>
      </patternFill>
    </fill>
    <fill>
      <patternFill patternType="solid">
        <fgColor rgb="FFF7F2E8"/>
      </patternFill>
    </fill>
    <fill>
      <patternFill patternType="solid">
        <fgColor rgb="FF123B45"/>
      </patternFill>
    </fill>
    <fill>
      <patternFill patternType="solid">
        <fgColor rgb="FFF3F4F6"/>
      </patternFill>
    </fill>
    <fill>
      <patternFill patternType="solid">
        <fgColor rgb="FF1F5966"/>
      </patternFill>
    </fill>
    <fill>
      <patternFill patternType="solid">
        <fgColor rgb="FFFFF2CC"/>
      </patternFill>
    </fill>
    <fill>
      <patternFill patternType="solid">
        <fgColor rgb="FFF7E9D6"/>
      </patternFill>
    </fill>
    <fill>
      <patternFill patternType="solid">
        <fgColor rgb="FFE5F0F3"/>
      </patternFill>
    </fill>
    <fill>
      <patternFill patternType="solid">
        <fgColor rgb="FFEEF5EA"/>
      </patternFill>
    </fill>
    <fill>
      <patternFill patternType="solid">
        <fgColor rgb="FF8E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6" borderId="0" xfId="0" applyFont="1" applyFill="1" applyAlignment="1">
      <alignment horizontal="center" wrapText="1"/>
    </xf>
    <xf numFmtId="0" fontId="3" fillId="6" borderId="0" xfId="0" applyFont="1" applyFill="1" applyAlignment="1">
      <alignment horizontal="center" vertical="center" wrapText="1"/>
    </xf>
    <xf numFmtId="0" fontId="0" fillId="8" borderId="0" xfId="0" applyFill="1" applyAlignment="1">
      <alignment vertical="top" wrapText="1"/>
    </xf>
    <xf numFmtId="0" fontId="0" fillId="9" borderId="0" xfId="0" applyFill="1" applyAlignment="1">
      <alignment vertical="top" wrapText="1"/>
    </xf>
    <xf numFmtId="0" fontId="0" fillId="10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3" fillId="4" borderId="0" xfId="0" applyFont="1" applyFill="1" applyAlignment="1">
      <alignment horizontal="center" vertical="center"/>
    </xf>
    <xf numFmtId="164" fontId="4" fillId="5" borderId="0" xfId="0" applyNumberFormat="1" applyFont="1" applyFill="1" applyAlignment="1">
      <alignment horizontal="center" vertical="center"/>
    </xf>
    <xf numFmtId="165" fontId="4" fillId="5" borderId="0" xfId="0" applyNumberFormat="1" applyFont="1" applyFill="1" applyAlignment="1">
      <alignment horizontal="center" vertical="center"/>
    </xf>
    <xf numFmtId="0" fontId="6" fillId="5" borderId="0" xfId="0" applyFont="1" applyFill="1" applyAlignment="1">
      <alignment vertical="center" wrapText="1"/>
    </xf>
    <xf numFmtId="0" fontId="0" fillId="3" borderId="0" xfId="0" applyFill="1" applyAlignment="1">
      <alignment vertical="top" wrapText="1"/>
    </xf>
    <xf numFmtId="0" fontId="7" fillId="9" borderId="0" xfId="0" applyFont="1" applyFill="1" applyAlignment="1">
      <alignment vertical="center" wrapText="1"/>
    </xf>
    <xf numFmtId="0" fontId="1" fillId="2" borderId="0" xfId="0" applyFont="1" applyFill="1"/>
    <xf numFmtId="0" fontId="0" fillId="8" borderId="1" xfId="0" applyFill="1" applyBorder="1" applyAlignment="1">
      <alignment vertical="top"/>
    </xf>
    <xf numFmtId="0" fontId="0" fillId="8" borderId="1" xfId="0" applyFill="1" applyBorder="1" applyAlignment="1">
      <alignment vertical="top" wrapText="1"/>
    </xf>
    <xf numFmtId="164" fontId="0" fillId="8" borderId="1" xfId="0" applyNumberFormat="1" applyFill="1" applyBorder="1" applyAlignment="1">
      <alignment vertical="top" wrapText="1"/>
    </xf>
    <xf numFmtId="3" fontId="5" fillId="7" borderId="1" xfId="0" applyNumberFormat="1" applyFont="1" applyFill="1" applyBorder="1" applyAlignment="1">
      <alignment vertical="top" wrapText="1"/>
    </xf>
    <xf numFmtId="164" fontId="5" fillId="7" borderId="1" xfId="0" applyNumberFormat="1" applyFont="1" applyFill="1" applyBorder="1" applyAlignment="1">
      <alignment vertical="top" wrapText="1"/>
    </xf>
    <xf numFmtId="165" fontId="0" fillId="8" borderId="1" xfId="0" applyNumberFormat="1" applyFill="1" applyBorder="1" applyAlignment="1">
      <alignment vertical="top" wrapText="1"/>
    </xf>
    <xf numFmtId="0" fontId="0" fillId="9" borderId="1" xfId="0" applyFill="1" applyBorder="1" applyAlignment="1">
      <alignment vertical="top"/>
    </xf>
    <xf numFmtId="0" fontId="0" fillId="9" borderId="1" xfId="0" applyFill="1" applyBorder="1" applyAlignment="1">
      <alignment vertical="top" wrapText="1"/>
    </xf>
    <xf numFmtId="164" fontId="0" fillId="9" borderId="1" xfId="0" applyNumberFormat="1" applyFill="1" applyBorder="1" applyAlignment="1">
      <alignment vertical="top" wrapText="1"/>
    </xf>
    <xf numFmtId="165" fontId="0" fillId="9" borderId="1" xfId="0" applyNumberFormat="1" applyFill="1" applyBorder="1" applyAlignment="1">
      <alignment vertical="top" wrapText="1"/>
    </xf>
    <xf numFmtId="0" fontId="0" fillId="10" borderId="1" xfId="0" applyFill="1" applyBorder="1" applyAlignment="1">
      <alignment vertical="top"/>
    </xf>
    <xf numFmtId="0" fontId="0" fillId="10" borderId="1" xfId="0" applyFill="1" applyBorder="1" applyAlignment="1">
      <alignment vertical="top" wrapText="1"/>
    </xf>
    <xf numFmtId="164" fontId="0" fillId="10" borderId="1" xfId="0" applyNumberFormat="1" applyFill="1" applyBorder="1" applyAlignment="1">
      <alignment vertical="top" wrapText="1"/>
    </xf>
    <xf numFmtId="165" fontId="0" fillId="10" borderId="1" xfId="0" applyNumberFormat="1" applyFill="1" applyBorder="1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center"/>
    </xf>
  </cellXfs>
  <cellStyles count="1">
    <cellStyle name="Normal" xfId="0" builtinId="0"/>
  </cellStyles>
  <dxfs count="12">
    <dxf>
      <font>
        <color rgb="FF166534"/>
      </font>
      <fill>
        <patternFill patternType="solid">
          <bgColor rgb="FFE9F5EC"/>
        </patternFill>
      </fill>
    </dxf>
    <dxf>
      <font>
        <b/>
        <color rgb="FF991B1B"/>
      </font>
      <fill>
        <patternFill patternType="solid">
          <bgColor rgb="FFFDE8E8"/>
        </patternFill>
      </fill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8E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EmployerBenchmarkTable" displayName="EmployerBenchmarkTable" ref="A8:K58">
  <tableColumns count="11">
    <tableColumn id="1" xr3:uid="{00000000-0010-0000-0000-000001000000}" name="Category" dataDxfId="11"/>
    <tableColumn id="2" xr3:uid="{00000000-0010-0000-0000-000002000000}" name="CPT / HCPCS" dataDxfId="10"/>
    <tableColumn id="3" xr3:uid="{00000000-0010-0000-0000-000003000000}" name="Description" dataDxfId="9"/>
    <tableColumn id="4" xr3:uid="{00000000-0010-0000-0000-000004000000}" name="Hospital Medicare Benchmark" dataDxfId="8"/>
    <tableColumn id="5" xr3:uid="{00000000-0010-0000-0000-000005000000}" name="Occurrences / Units" dataDxfId="7"/>
    <tableColumn id="6" xr3:uid="{00000000-0010-0000-0000-000006000000}" name="Plan Paid (Total)" dataDxfId="6"/>
    <tableColumn id="7" xr3:uid="{00000000-0010-0000-0000-000007000000}" name="Avg Plan Paid / Occurrence" dataDxfId="5"/>
    <tableColumn id="8" xr3:uid="{00000000-0010-0000-0000-000008000000}" name="Medicare Benchmark Total" dataDxfId="4"/>
    <tableColumn id="9" xr3:uid="{00000000-0010-0000-0000-000009000000}" name="Difference" dataDxfId="3"/>
    <tableColumn id="10" xr3:uid="{00000000-0010-0000-0000-00000A000000}" name="Plan Paid as % of Medicare" dataDxfId="2"/>
    <tableColumn id="11" xr3:uid="{00000000-0010-0000-0000-00000B000000}" name="Benchmark / Payment No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0"/>
  <sheetViews>
    <sheetView tabSelected="1" workbookViewId="0">
      <selection activeCell="O11" sqref="O11"/>
    </sheetView>
  </sheetViews>
  <sheetFormatPr defaultRowHeight="14.25"/>
  <cols>
    <col min="1" max="1" width="17" customWidth="1"/>
    <col min="2" max="2" width="8.75" customWidth="1"/>
    <col min="3" max="3" width="43" customWidth="1"/>
    <col min="4" max="4" width="16.25" customWidth="1"/>
    <col min="5" max="5" width="14.5" customWidth="1"/>
    <col min="6" max="6" width="15.875" customWidth="1"/>
    <col min="7" max="7" width="19" customWidth="1"/>
    <col min="8" max="8" width="18.25" customWidth="1"/>
    <col min="9" max="9" width="14" customWidth="1"/>
    <col min="10" max="10" width="21" customWidth="1"/>
    <col min="11" max="11" width="45" hidden="1" customWidth="1"/>
  </cols>
  <sheetData>
    <row r="1" spans="1:11" ht="30" customHeight="1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38.1" customHeight="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4" spans="1:11" ht="15">
      <c r="A4" s="9" t="s">
        <v>2</v>
      </c>
      <c r="B4" s="9"/>
      <c r="C4" s="9" t="s">
        <v>3</v>
      </c>
      <c r="D4" s="9"/>
      <c r="E4" s="9" t="s">
        <v>4</v>
      </c>
      <c r="F4" s="9"/>
      <c r="G4" s="9" t="s">
        <v>5</v>
      </c>
      <c r="H4" s="9"/>
    </row>
    <row r="5" spans="1:11" ht="18">
      <c r="A5" s="10">
        <f>SUM(F9:F58)</f>
        <v>0</v>
      </c>
      <c r="B5" s="10"/>
      <c r="C5" s="10">
        <f>SUM(H9:H58)</f>
        <v>0</v>
      </c>
      <c r="D5" s="10"/>
      <c r="E5" s="10">
        <f>A5-C5</f>
        <v>0</v>
      </c>
      <c r="F5" s="10"/>
      <c r="G5" s="11" t="str">
        <f>IF(C5&gt;0,A5/C5,"")</f>
        <v/>
      </c>
      <c r="H5" s="11"/>
    </row>
    <row r="7" spans="1:11" ht="20.25">
      <c r="A7" s="31" t="s">
        <v>179</v>
      </c>
      <c r="B7" s="31"/>
      <c r="C7" s="31"/>
      <c r="D7" s="31"/>
      <c r="E7" s="31"/>
      <c r="F7" s="31"/>
      <c r="G7" s="31"/>
      <c r="H7" s="31"/>
      <c r="I7" s="31"/>
      <c r="J7" s="31"/>
    </row>
    <row r="8" spans="1:11" ht="42" customHeight="1">
      <c r="A8" s="2" t="s">
        <v>6</v>
      </c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4</v>
      </c>
      <c r="J8" s="2" t="s">
        <v>5</v>
      </c>
      <c r="K8" s="2" t="s">
        <v>14</v>
      </c>
    </row>
    <row r="9" spans="1:11" ht="38.1" customHeight="1">
      <c r="A9" s="16" t="s">
        <v>15</v>
      </c>
      <c r="B9" s="16" t="s">
        <v>16</v>
      </c>
      <c r="C9" s="17" t="s">
        <v>17</v>
      </c>
      <c r="D9" s="18">
        <v>91.42</v>
      </c>
      <c r="E9" s="19"/>
      <c r="F9" s="20"/>
      <c r="G9" s="18" t="str">
        <f t="shared" ref="G9:G40" si="0">IF(AND(E9&gt;0,F9&lt;&gt;""),F9/E9,"")</f>
        <v/>
      </c>
      <c r="H9" s="18" t="str">
        <f t="shared" ref="H9:H40" si="1">IF(E9&gt;0,D9*E9,"")</f>
        <v/>
      </c>
      <c r="I9" s="18" t="str">
        <f t="shared" ref="I9:I40" si="2">IF(AND(F9&lt;&gt;"",H9&lt;&gt;""),F9-H9,"")</f>
        <v/>
      </c>
      <c r="J9" s="21" t="e">
        <f t="shared" ref="J9:J40" si="3">IF(H9&gt;0,F9/H9,"")</f>
        <v>#VALUE!</v>
      </c>
      <c r="K9" s="3" t="s">
        <v>18</v>
      </c>
    </row>
    <row r="10" spans="1:11" ht="38.1" customHeight="1">
      <c r="A10" s="16" t="s">
        <v>15</v>
      </c>
      <c r="B10" s="16" t="s">
        <v>19</v>
      </c>
      <c r="C10" s="17" t="s">
        <v>20</v>
      </c>
      <c r="D10" s="18">
        <v>86.15</v>
      </c>
      <c r="E10" s="19"/>
      <c r="F10" s="20"/>
      <c r="G10" s="18" t="str">
        <f t="shared" si="0"/>
        <v/>
      </c>
      <c r="H10" s="18" t="str">
        <f t="shared" si="1"/>
        <v/>
      </c>
      <c r="I10" s="18" t="str">
        <f t="shared" si="2"/>
        <v/>
      </c>
      <c r="J10" s="21" t="e">
        <f t="shared" si="3"/>
        <v>#VALUE!</v>
      </c>
      <c r="K10" s="3" t="s">
        <v>21</v>
      </c>
    </row>
    <row r="11" spans="1:11" ht="38.1" customHeight="1">
      <c r="A11" s="16" t="s">
        <v>15</v>
      </c>
      <c r="B11" s="16" t="s">
        <v>22</v>
      </c>
      <c r="C11" s="17" t="s">
        <v>23</v>
      </c>
      <c r="D11" s="18">
        <v>156.87</v>
      </c>
      <c r="E11" s="19"/>
      <c r="F11" s="20"/>
      <c r="G11" s="18" t="str">
        <f t="shared" si="0"/>
        <v/>
      </c>
      <c r="H11" s="18" t="str">
        <f t="shared" si="1"/>
        <v/>
      </c>
      <c r="I11" s="18" t="str">
        <f t="shared" si="2"/>
        <v/>
      </c>
      <c r="J11" s="21" t="e">
        <f t="shared" si="3"/>
        <v>#VALUE!</v>
      </c>
      <c r="K11" s="3" t="s">
        <v>24</v>
      </c>
    </row>
    <row r="12" spans="1:11" ht="38.1" customHeight="1">
      <c r="A12" s="16" t="s">
        <v>15</v>
      </c>
      <c r="B12" s="16" t="s">
        <v>25</v>
      </c>
      <c r="C12" s="17" t="s">
        <v>26</v>
      </c>
      <c r="D12" s="18">
        <v>278.89</v>
      </c>
      <c r="E12" s="19"/>
      <c r="F12" s="20"/>
      <c r="G12" s="18" t="str">
        <f t="shared" si="0"/>
        <v/>
      </c>
      <c r="H12" s="18" t="str">
        <f t="shared" si="1"/>
        <v/>
      </c>
      <c r="I12" s="18" t="str">
        <f t="shared" si="2"/>
        <v/>
      </c>
      <c r="J12" s="21" t="e">
        <f t="shared" si="3"/>
        <v>#VALUE!</v>
      </c>
      <c r="K12" s="3" t="s">
        <v>27</v>
      </c>
    </row>
    <row r="13" spans="1:11" ht="38.1" customHeight="1">
      <c r="A13" s="16" t="s">
        <v>15</v>
      </c>
      <c r="B13" s="16" t="s">
        <v>28</v>
      </c>
      <c r="C13" s="17" t="s">
        <v>29</v>
      </c>
      <c r="D13" s="18">
        <v>426.3</v>
      </c>
      <c r="E13" s="19"/>
      <c r="F13" s="20"/>
      <c r="G13" s="18" t="str">
        <f t="shared" si="0"/>
        <v/>
      </c>
      <c r="H13" s="18" t="str">
        <f t="shared" si="1"/>
        <v/>
      </c>
      <c r="I13" s="18" t="str">
        <f t="shared" si="2"/>
        <v/>
      </c>
      <c r="J13" s="21" t="e">
        <f t="shared" si="3"/>
        <v>#VALUE!</v>
      </c>
      <c r="K13" s="3" t="s">
        <v>30</v>
      </c>
    </row>
    <row r="14" spans="1:11" ht="38.1" customHeight="1">
      <c r="A14" s="16" t="s">
        <v>15</v>
      </c>
      <c r="B14" s="16" t="s">
        <v>31</v>
      </c>
      <c r="C14" s="17" t="s">
        <v>32</v>
      </c>
      <c r="D14" s="18">
        <v>608.42999999999995</v>
      </c>
      <c r="E14" s="19"/>
      <c r="F14" s="20"/>
      <c r="G14" s="18" t="str">
        <f t="shared" si="0"/>
        <v/>
      </c>
      <c r="H14" s="18" t="str">
        <f t="shared" si="1"/>
        <v/>
      </c>
      <c r="I14" s="18" t="str">
        <f t="shared" si="2"/>
        <v/>
      </c>
      <c r="J14" s="21" t="e">
        <f t="shared" si="3"/>
        <v>#VALUE!</v>
      </c>
      <c r="K14" s="3" t="s">
        <v>33</v>
      </c>
    </row>
    <row r="15" spans="1:11" ht="38.1" customHeight="1">
      <c r="A15" s="16" t="s">
        <v>15</v>
      </c>
      <c r="B15" s="16" t="s">
        <v>34</v>
      </c>
      <c r="C15" s="17" t="s">
        <v>35</v>
      </c>
      <c r="D15" s="18">
        <v>843.92</v>
      </c>
      <c r="E15" s="19"/>
      <c r="F15" s="20"/>
      <c r="G15" s="18" t="str">
        <f t="shared" si="0"/>
        <v/>
      </c>
      <c r="H15" s="18" t="str">
        <f t="shared" si="1"/>
        <v/>
      </c>
      <c r="I15" s="18" t="str">
        <f t="shared" si="2"/>
        <v/>
      </c>
      <c r="J15" s="21" t="e">
        <f t="shared" si="3"/>
        <v>#VALUE!</v>
      </c>
      <c r="K15" s="3" t="s">
        <v>36</v>
      </c>
    </row>
    <row r="16" spans="1:11" ht="38.1" customHeight="1">
      <c r="A16" s="16" t="s">
        <v>15</v>
      </c>
      <c r="B16" s="16" t="s">
        <v>37</v>
      </c>
      <c r="C16" s="17" t="s">
        <v>38</v>
      </c>
      <c r="D16" s="18">
        <v>220.6</v>
      </c>
      <c r="E16" s="19"/>
      <c r="F16" s="20"/>
      <c r="G16" s="18" t="str">
        <f t="shared" si="0"/>
        <v/>
      </c>
      <c r="H16" s="18" t="str">
        <f t="shared" si="1"/>
        <v/>
      </c>
      <c r="I16" s="18" t="str">
        <f t="shared" si="2"/>
        <v/>
      </c>
      <c r="J16" s="21" t="e">
        <f t="shared" si="3"/>
        <v>#VALUE!</v>
      </c>
      <c r="K16" s="3" t="s">
        <v>39</v>
      </c>
    </row>
    <row r="17" spans="1:11" ht="38.1" customHeight="1">
      <c r="A17" s="16" t="s">
        <v>15</v>
      </c>
      <c r="B17" s="16" t="s">
        <v>40</v>
      </c>
      <c r="C17" s="17" t="s">
        <v>41</v>
      </c>
      <c r="D17" s="18">
        <v>217.31</v>
      </c>
      <c r="E17" s="19"/>
      <c r="F17" s="20"/>
      <c r="G17" s="18" t="str">
        <f t="shared" si="0"/>
        <v/>
      </c>
      <c r="H17" s="18" t="str">
        <f t="shared" si="1"/>
        <v/>
      </c>
      <c r="I17" s="18" t="str">
        <f t="shared" si="2"/>
        <v/>
      </c>
      <c r="J17" s="21" t="e">
        <f t="shared" si="3"/>
        <v>#VALUE!</v>
      </c>
      <c r="K17" s="3" t="s">
        <v>42</v>
      </c>
    </row>
    <row r="18" spans="1:11" ht="38.1" customHeight="1">
      <c r="A18" s="16" t="s">
        <v>15</v>
      </c>
      <c r="B18" s="16" t="s">
        <v>43</v>
      </c>
      <c r="C18" s="17" t="s">
        <v>44</v>
      </c>
      <c r="D18" s="18">
        <v>217.31</v>
      </c>
      <c r="E18" s="19"/>
      <c r="F18" s="20"/>
      <c r="G18" s="18" t="str">
        <f t="shared" si="0"/>
        <v/>
      </c>
      <c r="H18" s="18" t="str">
        <f t="shared" si="1"/>
        <v/>
      </c>
      <c r="I18" s="18" t="str">
        <f t="shared" si="2"/>
        <v/>
      </c>
      <c r="J18" s="21" t="e">
        <f t="shared" si="3"/>
        <v>#VALUE!</v>
      </c>
      <c r="K18" s="3" t="s">
        <v>42</v>
      </c>
    </row>
    <row r="19" spans="1:11" ht="38.1" customHeight="1">
      <c r="A19" s="22" t="s">
        <v>45</v>
      </c>
      <c r="B19" s="22" t="s">
        <v>46</v>
      </c>
      <c r="C19" s="23" t="s">
        <v>47</v>
      </c>
      <c r="D19" s="24">
        <v>97.259999999999991</v>
      </c>
      <c r="E19" s="19"/>
      <c r="F19" s="20"/>
      <c r="G19" s="24" t="str">
        <f t="shared" si="0"/>
        <v/>
      </c>
      <c r="H19" s="24" t="str">
        <f t="shared" si="1"/>
        <v/>
      </c>
      <c r="I19" s="24" t="str">
        <f t="shared" si="2"/>
        <v/>
      </c>
      <c r="J19" s="25" t="e">
        <f t="shared" si="3"/>
        <v>#VALUE!</v>
      </c>
      <c r="K19" s="4" t="s">
        <v>48</v>
      </c>
    </row>
    <row r="20" spans="1:11" ht="38.1" customHeight="1">
      <c r="A20" s="22" t="s">
        <v>45</v>
      </c>
      <c r="B20" s="22" t="s">
        <v>49</v>
      </c>
      <c r="C20" s="23" t="s">
        <v>50</v>
      </c>
      <c r="D20" s="24">
        <v>98.929999999999993</v>
      </c>
      <c r="E20" s="19"/>
      <c r="F20" s="20"/>
      <c r="G20" s="24" t="str">
        <f t="shared" si="0"/>
        <v/>
      </c>
      <c r="H20" s="24" t="str">
        <f t="shared" si="1"/>
        <v/>
      </c>
      <c r="I20" s="24" t="str">
        <f t="shared" si="2"/>
        <v/>
      </c>
      <c r="J20" s="25" t="e">
        <f t="shared" si="3"/>
        <v>#VALUE!</v>
      </c>
      <c r="K20" s="4" t="s">
        <v>48</v>
      </c>
    </row>
    <row r="21" spans="1:11" ht="38.1" customHeight="1">
      <c r="A21" s="22" t="s">
        <v>45</v>
      </c>
      <c r="B21" s="22" t="s">
        <v>51</v>
      </c>
      <c r="C21" s="23" t="s">
        <v>52</v>
      </c>
      <c r="D21" s="24">
        <v>97.929999999999993</v>
      </c>
      <c r="E21" s="19"/>
      <c r="F21" s="20"/>
      <c r="G21" s="24" t="str">
        <f t="shared" si="0"/>
        <v/>
      </c>
      <c r="H21" s="24" t="str">
        <f t="shared" si="1"/>
        <v/>
      </c>
      <c r="I21" s="24" t="str">
        <f t="shared" si="2"/>
        <v/>
      </c>
      <c r="J21" s="25" t="e">
        <f t="shared" si="3"/>
        <v>#VALUE!</v>
      </c>
      <c r="K21" s="4" t="s">
        <v>48</v>
      </c>
    </row>
    <row r="22" spans="1:11" ht="38.1" customHeight="1">
      <c r="A22" s="22" t="s">
        <v>45</v>
      </c>
      <c r="B22" s="22" t="s">
        <v>53</v>
      </c>
      <c r="C22" s="23" t="s">
        <v>54</v>
      </c>
      <c r="D22" s="24">
        <v>99.6</v>
      </c>
      <c r="E22" s="19"/>
      <c r="F22" s="20"/>
      <c r="G22" s="24" t="str">
        <f t="shared" si="0"/>
        <v/>
      </c>
      <c r="H22" s="24" t="str">
        <f t="shared" si="1"/>
        <v/>
      </c>
      <c r="I22" s="24" t="str">
        <f t="shared" si="2"/>
        <v/>
      </c>
      <c r="J22" s="25" t="e">
        <f t="shared" si="3"/>
        <v>#VALUE!</v>
      </c>
      <c r="K22" s="4" t="s">
        <v>48</v>
      </c>
    </row>
    <row r="23" spans="1:11" ht="38.1" customHeight="1">
      <c r="A23" s="22" t="s">
        <v>45</v>
      </c>
      <c r="B23" s="22" t="s">
        <v>55</v>
      </c>
      <c r="C23" s="23" t="s">
        <v>56</v>
      </c>
      <c r="D23" s="24">
        <v>98.259999999999991</v>
      </c>
      <c r="E23" s="19"/>
      <c r="F23" s="20"/>
      <c r="G23" s="24" t="str">
        <f t="shared" si="0"/>
        <v/>
      </c>
      <c r="H23" s="24" t="str">
        <f t="shared" si="1"/>
        <v/>
      </c>
      <c r="I23" s="24" t="str">
        <f t="shared" si="2"/>
        <v/>
      </c>
      <c r="J23" s="25" t="e">
        <f t="shared" si="3"/>
        <v>#VALUE!</v>
      </c>
      <c r="K23" s="4" t="s">
        <v>48</v>
      </c>
    </row>
    <row r="24" spans="1:11" ht="38.1" customHeight="1">
      <c r="A24" s="22" t="s">
        <v>45</v>
      </c>
      <c r="B24" s="22" t="s">
        <v>57</v>
      </c>
      <c r="C24" s="23" t="s">
        <v>58</v>
      </c>
      <c r="D24" s="24">
        <v>96.929999999999993</v>
      </c>
      <c r="E24" s="19"/>
      <c r="F24" s="20"/>
      <c r="G24" s="24" t="str">
        <f t="shared" si="0"/>
        <v/>
      </c>
      <c r="H24" s="24" t="str">
        <f t="shared" si="1"/>
        <v/>
      </c>
      <c r="I24" s="24" t="str">
        <f t="shared" si="2"/>
        <v/>
      </c>
      <c r="J24" s="25" t="e">
        <f t="shared" si="3"/>
        <v>#VALUE!</v>
      </c>
      <c r="K24" s="4" t="s">
        <v>48</v>
      </c>
    </row>
    <row r="25" spans="1:11" ht="38.1" customHeight="1">
      <c r="A25" s="22" t="s">
        <v>45</v>
      </c>
      <c r="B25" s="22" t="s">
        <v>59</v>
      </c>
      <c r="C25" s="23" t="s">
        <v>60</v>
      </c>
      <c r="D25" s="24">
        <v>97.59</v>
      </c>
      <c r="E25" s="19"/>
      <c r="F25" s="20"/>
      <c r="G25" s="24" t="str">
        <f t="shared" si="0"/>
        <v/>
      </c>
      <c r="H25" s="24" t="str">
        <f t="shared" si="1"/>
        <v/>
      </c>
      <c r="I25" s="24" t="str">
        <f t="shared" si="2"/>
        <v/>
      </c>
      <c r="J25" s="25" t="e">
        <f t="shared" si="3"/>
        <v>#VALUE!</v>
      </c>
      <c r="K25" s="4" t="s">
        <v>48</v>
      </c>
    </row>
    <row r="26" spans="1:11" ht="38.1" customHeight="1">
      <c r="A26" s="22" t="s">
        <v>45</v>
      </c>
      <c r="B26" s="22" t="s">
        <v>61</v>
      </c>
      <c r="C26" s="23" t="s">
        <v>62</v>
      </c>
      <c r="D26" s="24">
        <v>133.19999999999999</v>
      </c>
      <c r="E26" s="19"/>
      <c r="F26" s="20"/>
      <c r="G26" s="24" t="str">
        <f t="shared" si="0"/>
        <v/>
      </c>
      <c r="H26" s="24" t="str">
        <f t="shared" si="1"/>
        <v/>
      </c>
      <c r="I26" s="24" t="str">
        <f t="shared" si="2"/>
        <v/>
      </c>
      <c r="J26" s="25" t="e">
        <f t="shared" si="3"/>
        <v>#VALUE!</v>
      </c>
      <c r="K26" s="4" t="s">
        <v>63</v>
      </c>
    </row>
    <row r="27" spans="1:11" ht="38.1" customHeight="1">
      <c r="A27" s="22" t="s">
        <v>45</v>
      </c>
      <c r="B27" s="22" t="s">
        <v>64</v>
      </c>
      <c r="C27" s="23" t="s">
        <v>65</v>
      </c>
      <c r="D27" s="24">
        <v>144.22</v>
      </c>
      <c r="E27" s="19"/>
      <c r="F27" s="20"/>
      <c r="G27" s="24" t="str">
        <f t="shared" si="0"/>
        <v/>
      </c>
      <c r="H27" s="24" t="str">
        <f t="shared" si="1"/>
        <v/>
      </c>
      <c r="I27" s="24" t="str">
        <f t="shared" si="2"/>
        <v/>
      </c>
      <c r="J27" s="25" t="e">
        <f t="shared" si="3"/>
        <v>#VALUE!</v>
      </c>
      <c r="K27" s="4" t="s">
        <v>63</v>
      </c>
    </row>
    <row r="28" spans="1:11" ht="38.1" customHeight="1">
      <c r="A28" s="22" t="s">
        <v>45</v>
      </c>
      <c r="B28" s="22" t="s">
        <v>66</v>
      </c>
      <c r="C28" s="23" t="s">
        <v>67</v>
      </c>
      <c r="D28" s="24">
        <v>140.88</v>
      </c>
      <c r="E28" s="19"/>
      <c r="F28" s="20"/>
      <c r="G28" s="24" t="str">
        <f t="shared" si="0"/>
        <v/>
      </c>
      <c r="H28" s="24" t="str">
        <f t="shared" si="1"/>
        <v/>
      </c>
      <c r="I28" s="24" t="str">
        <f t="shared" si="2"/>
        <v/>
      </c>
      <c r="J28" s="25" t="e">
        <f t="shared" si="3"/>
        <v>#VALUE!</v>
      </c>
      <c r="K28" s="4" t="s">
        <v>63</v>
      </c>
    </row>
    <row r="29" spans="1:11" ht="38.1" customHeight="1">
      <c r="A29" s="22" t="s">
        <v>45</v>
      </c>
      <c r="B29" s="22" t="s">
        <v>68</v>
      </c>
      <c r="C29" s="23" t="s">
        <v>69</v>
      </c>
      <c r="D29" s="24">
        <v>126.25</v>
      </c>
      <c r="E29" s="19"/>
      <c r="F29" s="20"/>
      <c r="G29" s="24" t="str">
        <f t="shared" si="0"/>
        <v/>
      </c>
      <c r="H29" s="24" t="str">
        <f t="shared" si="1"/>
        <v/>
      </c>
      <c r="I29" s="24" t="str">
        <f t="shared" si="2"/>
        <v/>
      </c>
      <c r="J29" s="25" t="e">
        <f t="shared" si="3"/>
        <v>#VALUE!</v>
      </c>
      <c r="K29" s="4" t="s">
        <v>70</v>
      </c>
    </row>
    <row r="30" spans="1:11" ht="38.1" customHeight="1">
      <c r="A30" s="22" t="s">
        <v>45</v>
      </c>
      <c r="B30" s="22" t="s">
        <v>71</v>
      </c>
      <c r="C30" s="23" t="s">
        <v>72</v>
      </c>
      <c r="D30" s="24">
        <v>116.16</v>
      </c>
      <c r="E30" s="19"/>
      <c r="F30" s="20"/>
      <c r="G30" s="24" t="str">
        <f t="shared" si="0"/>
        <v/>
      </c>
      <c r="H30" s="24" t="str">
        <f t="shared" si="1"/>
        <v/>
      </c>
      <c r="I30" s="24" t="str">
        <f t="shared" si="2"/>
        <v/>
      </c>
      <c r="J30" s="25" t="e">
        <f t="shared" si="3"/>
        <v>#VALUE!</v>
      </c>
      <c r="K30" s="4" t="s">
        <v>63</v>
      </c>
    </row>
    <row r="31" spans="1:11" ht="38.1" customHeight="1">
      <c r="A31" s="22" t="s">
        <v>45</v>
      </c>
      <c r="B31" s="22" t="s">
        <v>73</v>
      </c>
      <c r="C31" s="23" t="s">
        <v>74</v>
      </c>
      <c r="D31" s="24">
        <v>146.22</v>
      </c>
      <c r="E31" s="19"/>
      <c r="F31" s="20"/>
      <c r="G31" s="24" t="str">
        <f t="shared" si="0"/>
        <v/>
      </c>
      <c r="H31" s="24" t="str">
        <f t="shared" si="1"/>
        <v/>
      </c>
      <c r="I31" s="24" t="str">
        <f t="shared" si="2"/>
        <v/>
      </c>
      <c r="J31" s="25" t="e">
        <f t="shared" si="3"/>
        <v>#VALUE!</v>
      </c>
      <c r="K31" s="4" t="s">
        <v>63</v>
      </c>
    </row>
    <row r="32" spans="1:11" ht="38.1" customHeight="1">
      <c r="A32" s="22" t="s">
        <v>45</v>
      </c>
      <c r="B32" s="22" t="s">
        <v>75</v>
      </c>
      <c r="C32" s="23" t="s">
        <v>76</v>
      </c>
      <c r="D32" s="24">
        <v>146.56</v>
      </c>
      <c r="E32" s="19"/>
      <c r="F32" s="20"/>
      <c r="G32" s="24" t="str">
        <f t="shared" si="0"/>
        <v/>
      </c>
      <c r="H32" s="24" t="str">
        <f t="shared" si="1"/>
        <v/>
      </c>
      <c r="I32" s="24" t="str">
        <f t="shared" si="2"/>
        <v/>
      </c>
      <c r="J32" s="25" t="e">
        <f t="shared" si="3"/>
        <v>#VALUE!</v>
      </c>
      <c r="K32" s="4" t="s">
        <v>63</v>
      </c>
    </row>
    <row r="33" spans="1:11" ht="38.1" customHeight="1">
      <c r="A33" s="22" t="s">
        <v>45</v>
      </c>
      <c r="B33" s="22" t="s">
        <v>77</v>
      </c>
      <c r="C33" s="23" t="s">
        <v>78</v>
      </c>
      <c r="D33" s="24">
        <v>156.24</v>
      </c>
      <c r="E33" s="19"/>
      <c r="F33" s="20"/>
      <c r="G33" s="24" t="str">
        <f t="shared" si="0"/>
        <v/>
      </c>
      <c r="H33" s="24" t="str">
        <f t="shared" si="1"/>
        <v/>
      </c>
      <c r="I33" s="24" t="str">
        <f t="shared" si="2"/>
        <v/>
      </c>
      <c r="J33" s="25" t="e">
        <f t="shared" si="3"/>
        <v>#VALUE!</v>
      </c>
      <c r="K33" s="4" t="s">
        <v>63</v>
      </c>
    </row>
    <row r="34" spans="1:11" ht="38.1" customHeight="1">
      <c r="A34" s="22" t="s">
        <v>45</v>
      </c>
      <c r="B34" s="22" t="s">
        <v>79</v>
      </c>
      <c r="C34" s="23" t="s">
        <v>80</v>
      </c>
      <c r="D34" s="24">
        <v>232.98</v>
      </c>
      <c r="E34" s="19"/>
      <c r="F34" s="20"/>
      <c r="G34" s="24" t="str">
        <f t="shared" si="0"/>
        <v/>
      </c>
      <c r="H34" s="24" t="str">
        <f t="shared" si="1"/>
        <v/>
      </c>
      <c r="I34" s="24" t="str">
        <f t="shared" si="2"/>
        <v/>
      </c>
      <c r="J34" s="25" t="e">
        <f t="shared" si="3"/>
        <v>#VALUE!</v>
      </c>
      <c r="K34" s="4" t="s">
        <v>81</v>
      </c>
    </row>
    <row r="35" spans="1:11" ht="38.1" customHeight="1">
      <c r="A35" s="22" t="s">
        <v>45</v>
      </c>
      <c r="B35" s="22" t="s">
        <v>82</v>
      </c>
      <c r="C35" s="23" t="s">
        <v>83</v>
      </c>
      <c r="D35" s="24">
        <v>323.60000000000002</v>
      </c>
      <c r="E35" s="19"/>
      <c r="F35" s="20"/>
      <c r="G35" s="24" t="str">
        <f t="shared" si="0"/>
        <v/>
      </c>
      <c r="H35" s="24" t="str">
        <f t="shared" si="1"/>
        <v/>
      </c>
      <c r="I35" s="24" t="str">
        <f t="shared" si="2"/>
        <v/>
      </c>
      <c r="J35" s="25" t="e">
        <f t="shared" si="3"/>
        <v>#VALUE!</v>
      </c>
      <c r="K35" s="4" t="s">
        <v>84</v>
      </c>
    </row>
    <row r="36" spans="1:11" ht="38.1" customHeight="1">
      <c r="A36" s="22" t="s">
        <v>45</v>
      </c>
      <c r="B36" s="22" t="s">
        <v>85</v>
      </c>
      <c r="C36" s="23" t="s">
        <v>86</v>
      </c>
      <c r="D36" s="24">
        <v>440.27</v>
      </c>
      <c r="E36" s="19"/>
      <c r="F36" s="20"/>
      <c r="G36" s="24" t="str">
        <f t="shared" si="0"/>
        <v/>
      </c>
      <c r="H36" s="24" t="str">
        <f t="shared" si="1"/>
        <v/>
      </c>
      <c r="I36" s="24" t="str">
        <f t="shared" si="2"/>
        <v/>
      </c>
      <c r="J36" s="25" t="e">
        <f t="shared" si="3"/>
        <v>#VALUE!</v>
      </c>
      <c r="K36" s="4" t="s">
        <v>87</v>
      </c>
    </row>
    <row r="37" spans="1:11" ht="38.1" customHeight="1">
      <c r="A37" s="22" t="s">
        <v>45</v>
      </c>
      <c r="B37" s="22" t="s">
        <v>88</v>
      </c>
      <c r="C37" s="23" t="s">
        <v>89</v>
      </c>
      <c r="D37" s="24">
        <v>461.64</v>
      </c>
      <c r="E37" s="19"/>
      <c r="F37" s="20"/>
      <c r="G37" s="24" t="str">
        <f t="shared" si="0"/>
        <v/>
      </c>
      <c r="H37" s="24" t="str">
        <f t="shared" si="1"/>
        <v/>
      </c>
      <c r="I37" s="24" t="str">
        <f t="shared" si="2"/>
        <v/>
      </c>
      <c r="J37" s="25" t="e">
        <f t="shared" si="3"/>
        <v>#VALUE!</v>
      </c>
      <c r="K37" s="4" t="s">
        <v>87</v>
      </c>
    </row>
    <row r="38" spans="1:11" ht="38.1" customHeight="1">
      <c r="A38" s="22" t="s">
        <v>45</v>
      </c>
      <c r="B38" s="22" t="s">
        <v>90</v>
      </c>
      <c r="C38" s="23" t="s">
        <v>91</v>
      </c>
      <c r="D38" s="24">
        <v>312.24</v>
      </c>
      <c r="E38" s="19"/>
      <c r="F38" s="20"/>
      <c r="G38" s="24" t="str">
        <f t="shared" si="0"/>
        <v/>
      </c>
      <c r="H38" s="24" t="str">
        <f t="shared" si="1"/>
        <v/>
      </c>
      <c r="I38" s="24" t="str">
        <f t="shared" si="2"/>
        <v/>
      </c>
      <c r="J38" s="25" t="e">
        <f t="shared" si="3"/>
        <v>#VALUE!</v>
      </c>
      <c r="K38" s="4" t="s">
        <v>84</v>
      </c>
    </row>
    <row r="39" spans="1:11" ht="38.1" customHeight="1">
      <c r="A39" s="26" t="s">
        <v>92</v>
      </c>
      <c r="B39" s="26" t="s">
        <v>93</v>
      </c>
      <c r="C39" s="27" t="s">
        <v>94</v>
      </c>
      <c r="D39" s="28">
        <v>10.33</v>
      </c>
      <c r="E39" s="19"/>
      <c r="F39" s="20"/>
      <c r="G39" s="28" t="str">
        <f t="shared" si="0"/>
        <v/>
      </c>
      <c r="H39" s="28" t="str">
        <f t="shared" si="1"/>
        <v/>
      </c>
      <c r="I39" s="28" t="str">
        <f t="shared" si="2"/>
        <v/>
      </c>
      <c r="J39" s="29" t="e">
        <f t="shared" si="3"/>
        <v>#VALUE!</v>
      </c>
      <c r="K39" s="5" t="s">
        <v>95</v>
      </c>
    </row>
    <row r="40" spans="1:11" ht="38.1" customHeight="1">
      <c r="A40" s="26" t="s">
        <v>92</v>
      </c>
      <c r="B40" s="26" t="s">
        <v>96</v>
      </c>
      <c r="C40" s="27" t="s">
        <v>97</v>
      </c>
      <c r="D40" s="28">
        <v>7.59</v>
      </c>
      <c r="E40" s="19"/>
      <c r="F40" s="20"/>
      <c r="G40" s="28" t="str">
        <f t="shared" si="0"/>
        <v/>
      </c>
      <c r="H40" s="28" t="str">
        <f t="shared" si="1"/>
        <v/>
      </c>
      <c r="I40" s="28" t="str">
        <f t="shared" si="2"/>
        <v/>
      </c>
      <c r="J40" s="29" t="e">
        <f t="shared" si="3"/>
        <v>#VALUE!</v>
      </c>
      <c r="K40" s="5" t="s">
        <v>95</v>
      </c>
    </row>
    <row r="41" spans="1:11" ht="38.1" customHeight="1">
      <c r="A41" s="26" t="s">
        <v>92</v>
      </c>
      <c r="B41" s="26" t="s">
        <v>98</v>
      </c>
      <c r="C41" s="27" t="s">
        <v>99</v>
      </c>
      <c r="D41" s="28">
        <v>13.09</v>
      </c>
      <c r="E41" s="19"/>
      <c r="F41" s="20"/>
      <c r="G41" s="28" t="str">
        <f t="shared" ref="G41:G72" si="4">IF(AND(E41&gt;0,F41&lt;&gt;""),F41/E41,"")</f>
        <v/>
      </c>
      <c r="H41" s="28" t="str">
        <f t="shared" ref="H41:H58" si="5">IF(E41&gt;0,D41*E41,"")</f>
        <v/>
      </c>
      <c r="I41" s="28" t="str">
        <f t="shared" ref="I41:I72" si="6">IF(AND(F41&lt;&gt;"",H41&lt;&gt;""),F41-H41,"")</f>
        <v/>
      </c>
      <c r="J41" s="29" t="e">
        <f t="shared" ref="J41:J58" si="7">IF(H41&gt;0,F41/H41,"")</f>
        <v>#VALUE!</v>
      </c>
      <c r="K41" s="5" t="s">
        <v>95</v>
      </c>
    </row>
    <row r="42" spans="1:11" ht="38.1" customHeight="1">
      <c r="A42" s="26" t="s">
        <v>92</v>
      </c>
      <c r="B42" s="26" t="s">
        <v>100</v>
      </c>
      <c r="C42" s="27" t="s">
        <v>101</v>
      </c>
      <c r="D42" s="28">
        <v>9.49</v>
      </c>
      <c r="E42" s="19"/>
      <c r="F42" s="20"/>
      <c r="G42" s="28" t="str">
        <f t="shared" si="4"/>
        <v/>
      </c>
      <c r="H42" s="28" t="str">
        <f t="shared" si="5"/>
        <v/>
      </c>
      <c r="I42" s="28" t="str">
        <f t="shared" si="6"/>
        <v/>
      </c>
      <c r="J42" s="29" t="e">
        <f t="shared" si="7"/>
        <v>#VALUE!</v>
      </c>
      <c r="K42" s="5" t="s">
        <v>95</v>
      </c>
    </row>
    <row r="43" spans="1:11" ht="38.1" customHeight="1">
      <c r="A43" s="26" t="s">
        <v>92</v>
      </c>
      <c r="B43" s="26" t="s">
        <v>102</v>
      </c>
      <c r="C43" s="27" t="s">
        <v>103</v>
      </c>
      <c r="D43" s="28">
        <v>16.440000000000001</v>
      </c>
      <c r="E43" s="19"/>
      <c r="F43" s="20"/>
      <c r="G43" s="28" t="str">
        <f t="shared" si="4"/>
        <v/>
      </c>
      <c r="H43" s="28" t="str">
        <f t="shared" si="5"/>
        <v/>
      </c>
      <c r="I43" s="28" t="str">
        <f t="shared" si="6"/>
        <v/>
      </c>
      <c r="J43" s="29" t="e">
        <f t="shared" si="7"/>
        <v>#VALUE!</v>
      </c>
      <c r="K43" s="5" t="s">
        <v>95</v>
      </c>
    </row>
    <row r="44" spans="1:11" ht="38.1" customHeight="1">
      <c r="A44" s="26" t="s">
        <v>92</v>
      </c>
      <c r="B44" s="26" t="s">
        <v>104</v>
      </c>
      <c r="C44" s="27" t="s">
        <v>105</v>
      </c>
      <c r="D44" s="28">
        <v>28.96</v>
      </c>
      <c r="E44" s="19"/>
      <c r="F44" s="20"/>
      <c r="G44" s="28" t="str">
        <f t="shared" si="4"/>
        <v/>
      </c>
      <c r="H44" s="28" t="str">
        <f t="shared" si="5"/>
        <v/>
      </c>
      <c r="I44" s="28" t="str">
        <f t="shared" si="6"/>
        <v/>
      </c>
      <c r="J44" s="29" t="e">
        <f t="shared" si="7"/>
        <v>#VALUE!</v>
      </c>
      <c r="K44" s="5" t="s">
        <v>95</v>
      </c>
    </row>
    <row r="45" spans="1:11" ht="38.1" customHeight="1">
      <c r="A45" s="26" t="s">
        <v>92</v>
      </c>
      <c r="B45" s="26" t="s">
        <v>106</v>
      </c>
      <c r="C45" s="27" t="s">
        <v>107</v>
      </c>
      <c r="D45" s="28">
        <v>3.1</v>
      </c>
      <c r="E45" s="19"/>
      <c r="F45" s="20"/>
      <c r="G45" s="28" t="str">
        <f t="shared" si="4"/>
        <v/>
      </c>
      <c r="H45" s="28" t="str">
        <f t="shared" si="5"/>
        <v/>
      </c>
      <c r="I45" s="28" t="str">
        <f t="shared" si="6"/>
        <v/>
      </c>
      <c r="J45" s="29" t="e">
        <f t="shared" si="7"/>
        <v>#VALUE!</v>
      </c>
      <c r="K45" s="5" t="s">
        <v>95</v>
      </c>
    </row>
    <row r="46" spans="1:11" ht="38.1" customHeight="1">
      <c r="A46" s="26" t="s">
        <v>92</v>
      </c>
      <c r="B46" s="26" t="s">
        <v>108</v>
      </c>
      <c r="C46" s="27" t="s">
        <v>109</v>
      </c>
      <c r="D46" s="28">
        <v>2.19</v>
      </c>
      <c r="E46" s="19"/>
      <c r="F46" s="20"/>
      <c r="G46" s="28" t="str">
        <f t="shared" si="4"/>
        <v/>
      </c>
      <c r="H46" s="28" t="str">
        <f t="shared" si="5"/>
        <v/>
      </c>
      <c r="I46" s="28" t="str">
        <f t="shared" si="6"/>
        <v/>
      </c>
      <c r="J46" s="29" t="e">
        <f t="shared" si="7"/>
        <v>#VALUE!</v>
      </c>
      <c r="K46" s="5" t="s">
        <v>95</v>
      </c>
    </row>
    <row r="47" spans="1:11" ht="38.1" customHeight="1">
      <c r="A47" s="26" t="s">
        <v>92</v>
      </c>
      <c r="B47" s="26" t="s">
        <v>110</v>
      </c>
      <c r="C47" s="27" t="s">
        <v>111</v>
      </c>
      <c r="D47" s="28">
        <v>5.0599999999999996</v>
      </c>
      <c r="E47" s="19"/>
      <c r="F47" s="20"/>
      <c r="G47" s="28" t="str">
        <f t="shared" si="4"/>
        <v/>
      </c>
      <c r="H47" s="28" t="str">
        <f t="shared" si="5"/>
        <v/>
      </c>
      <c r="I47" s="28" t="str">
        <f t="shared" si="6"/>
        <v/>
      </c>
      <c r="J47" s="29" t="e">
        <f t="shared" si="7"/>
        <v>#VALUE!</v>
      </c>
      <c r="K47" s="5" t="s">
        <v>95</v>
      </c>
    </row>
    <row r="48" spans="1:11" ht="38.1" customHeight="1">
      <c r="A48" s="26" t="s">
        <v>92</v>
      </c>
      <c r="B48" s="26" t="s">
        <v>112</v>
      </c>
      <c r="C48" s="27" t="s">
        <v>113</v>
      </c>
      <c r="D48" s="28">
        <v>8.82</v>
      </c>
      <c r="E48" s="19"/>
      <c r="F48" s="20"/>
      <c r="G48" s="28" t="str">
        <f t="shared" si="4"/>
        <v/>
      </c>
      <c r="H48" s="28" t="str">
        <f t="shared" si="5"/>
        <v/>
      </c>
      <c r="I48" s="28" t="str">
        <f t="shared" si="6"/>
        <v/>
      </c>
      <c r="J48" s="29" t="e">
        <f t="shared" si="7"/>
        <v>#VALUE!</v>
      </c>
      <c r="K48" s="5" t="s">
        <v>95</v>
      </c>
    </row>
    <row r="49" spans="1:11" ht="38.1" customHeight="1">
      <c r="A49" s="26" t="s">
        <v>92</v>
      </c>
      <c r="B49" s="26" t="s">
        <v>114</v>
      </c>
      <c r="C49" s="27" t="s">
        <v>115</v>
      </c>
      <c r="D49" s="28">
        <v>8.27</v>
      </c>
      <c r="E49" s="19"/>
      <c r="F49" s="20"/>
      <c r="G49" s="28" t="str">
        <f t="shared" si="4"/>
        <v/>
      </c>
      <c r="H49" s="28" t="str">
        <f t="shared" si="5"/>
        <v/>
      </c>
      <c r="I49" s="28" t="str">
        <f t="shared" si="6"/>
        <v/>
      </c>
      <c r="J49" s="29" t="e">
        <f t="shared" si="7"/>
        <v>#VALUE!</v>
      </c>
      <c r="K49" s="5" t="s">
        <v>95</v>
      </c>
    </row>
    <row r="50" spans="1:11" ht="38.1" customHeight="1">
      <c r="A50" s="26" t="s">
        <v>92</v>
      </c>
      <c r="B50" s="26" t="s">
        <v>116</v>
      </c>
      <c r="C50" s="27" t="s">
        <v>117</v>
      </c>
      <c r="D50" s="28">
        <v>14.75</v>
      </c>
      <c r="E50" s="19"/>
      <c r="F50" s="20"/>
      <c r="G50" s="28" t="str">
        <f t="shared" si="4"/>
        <v/>
      </c>
      <c r="H50" s="28" t="str">
        <f t="shared" si="5"/>
        <v/>
      </c>
      <c r="I50" s="28" t="str">
        <f t="shared" si="6"/>
        <v/>
      </c>
      <c r="J50" s="29" t="e">
        <f t="shared" si="7"/>
        <v>#VALUE!</v>
      </c>
      <c r="K50" s="5" t="s">
        <v>95</v>
      </c>
    </row>
    <row r="51" spans="1:11" ht="38.1" customHeight="1">
      <c r="A51" s="26" t="s">
        <v>92</v>
      </c>
      <c r="B51" s="26" t="s">
        <v>118</v>
      </c>
      <c r="C51" s="27" t="s">
        <v>119</v>
      </c>
      <c r="D51" s="28">
        <v>5.64</v>
      </c>
      <c r="E51" s="19"/>
      <c r="F51" s="20"/>
      <c r="G51" s="28" t="str">
        <f t="shared" si="4"/>
        <v/>
      </c>
      <c r="H51" s="28" t="str">
        <f t="shared" si="5"/>
        <v/>
      </c>
      <c r="I51" s="28" t="str">
        <f t="shared" si="6"/>
        <v/>
      </c>
      <c r="J51" s="29" t="e">
        <f t="shared" si="7"/>
        <v>#VALUE!</v>
      </c>
      <c r="K51" s="5" t="s">
        <v>95</v>
      </c>
    </row>
    <row r="52" spans="1:11" ht="38.1" customHeight="1">
      <c r="A52" s="26" t="s">
        <v>92</v>
      </c>
      <c r="B52" s="26" t="s">
        <v>120</v>
      </c>
      <c r="C52" s="27" t="s">
        <v>121</v>
      </c>
      <c r="D52" s="28">
        <v>7.9</v>
      </c>
      <c r="E52" s="19"/>
      <c r="F52" s="20"/>
      <c r="G52" s="28" t="str">
        <f t="shared" si="4"/>
        <v/>
      </c>
      <c r="H52" s="28" t="str">
        <f t="shared" si="5"/>
        <v/>
      </c>
      <c r="I52" s="28" t="str">
        <f t="shared" si="6"/>
        <v/>
      </c>
      <c r="J52" s="29" t="e">
        <f t="shared" si="7"/>
        <v>#VALUE!</v>
      </c>
      <c r="K52" s="5" t="s">
        <v>95</v>
      </c>
    </row>
    <row r="53" spans="1:11" ht="38.1" customHeight="1">
      <c r="A53" s="26" t="s">
        <v>92</v>
      </c>
      <c r="B53" s="26" t="s">
        <v>122</v>
      </c>
      <c r="C53" s="27" t="s">
        <v>123</v>
      </c>
      <c r="D53" s="28">
        <v>6.33</v>
      </c>
      <c r="E53" s="19"/>
      <c r="F53" s="20"/>
      <c r="G53" s="28" t="str">
        <f t="shared" si="4"/>
        <v/>
      </c>
      <c r="H53" s="28" t="str">
        <f t="shared" si="5"/>
        <v/>
      </c>
      <c r="I53" s="28" t="str">
        <f t="shared" si="6"/>
        <v/>
      </c>
      <c r="J53" s="29" t="e">
        <f t="shared" si="7"/>
        <v>#VALUE!</v>
      </c>
      <c r="K53" s="5" t="s">
        <v>95</v>
      </c>
    </row>
    <row r="54" spans="1:11" ht="38.1" customHeight="1">
      <c r="A54" s="26" t="s">
        <v>92</v>
      </c>
      <c r="B54" s="26" t="s">
        <v>124</v>
      </c>
      <c r="C54" s="27" t="s">
        <v>125</v>
      </c>
      <c r="D54" s="28">
        <v>6.55</v>
      </c>
      <c r="E54" s="19"/>
      <c r="F54" s="20"/>
      <c r="G54" s="28" t="str">
        <f t="shared" si="4"/>
        <v/>
      </c>
      <c r="H54" s="28" t="str">
        <f t="shared" si="5"/>
        <v/>
      </c>
      <c r="I54" s="28" t="str">
        <f t="shared" si="6"/>
        <v/>
      </c>
      <c r="J54" s="29" t="e">
        <f t="shared" si="7"/>
        <v>#VALUE!</v>
      </c>
      <c r="K54" s="5" t="s">
        <v>95</v>
      </c>
    </row>
    <row r="55" spans="1:11" ht="38.1" customHeight="1">
      <c r="A55" s="26" t="s">
        <v>92</v>
      </c>
      <c r="B55" s="26" t="s">
        <v>126</v>
      </c>
      <c r="C55" s="27" t="s">
        <v>127</v>
      </c>
      <c r="D55" s="28">
        <v>13.33</v>
      </c>
      <c r="E55" s="19"/>
      <c r="F55" s="20"/>
      <c r="G55" s="28" t="str">
        <f t="shared" si="4"/>
        <v/>
      </c>
      <c r="H55" s="28" t="str">
        <f t="shared" si="5"/>
        <v/>
      </c>
      <c r="I55" s="28" t="str">
        <f t="shared" si="6"/>
        <v/>
      </c>
      <c r="J55" s="29" t="e">
        <f t="shared" si="7"/>
        <v>#VALUE!</v>
      </c>
      <c r="K55" s="5" t="s">
        <v>95</v>
      </c>
    </row>
    <row r="56" spans="1:11" ht="38.1" customHeight="1">
      <c r="A56" s="26" t="s">
        <v>92</v>
      </c>
      <c r="B56" s="26" t="s">
        <v>128</v>
      </c>
      <c r="C56" s="27" t="s">
        <v>129</v>
      </c>
      <c r="D56" s="28">
        <v>6.33</v>
      </c>
      <c r="E56" s="19"/>
      <c r="F56" s="20"/>
      <c r="G56" s="28" t="str">
        <f t="shared" si="4"/>
        <v/>
      </c>
      <c r="H56" s="28" t="str">
        <f t="shared" si="5"/>
        <v/>
      </c>
      <c r="I56" s="28" t="str">
        <f t="shared" si="6"/>
        <v/>
      </c>
      <c r="J56" s="29" t="e">
        <f t="shared" si="7"/>
        <v>#VALUE!</v>
      </c>
      <c r="K56" s="5" t="s">
        <v>95</v>
      </c>
    </row>
    <row r="57" spans="1:11" ht="38.1" customHeight="1">
      <c r="A57" s="26" t="s">
        <v>92</v>
      </c>
      <c r="B57" s="26" t="s">
        <v>130</v>
      </c>
      <c r="C57" s="27" t="s">
        <v>131</v>
      </c>
      <c r="D57" s="28">
        <v>17.98</v>
      </c>
      <c r="E57" s="19"/>
      <c r="F57" s="20"/>
      <c r="G57" s="28" t="str">
        <f t="shared" si="4"/>
        <v/>
      </c>
      <c r="H57" s="28" t="str">
        <f t="shared" si="5"/>
        <v/>
      </c>
      <c r="I57" s="28" t="str">
        <f t="shared" si="6"/>
        <v/>
      </c>
      <c r="J57" s="29" t="e">
        <f t="shared" si="7"/>
        <v>#VALUE!</v>
      </c>
      <c r="K57" s="5" t="s">
        <v>95</v>
      </c>
    </row>
    <row r="58" spans="1:11" ht="38.1" customHeight="1">
      <c r="A58" s="26" t="s">
        <v>92</v>
      </c>
      <c r="B58" s="26" t="s">
        <v>132</v>
      </c>
      <c r="C58" s="27" t="s">
        <v>133</v>
      </c>
      <c r="D58" s="28">
        <v>4.1900000000000004</v>
      </c>
      <c r="E58" s="19"/>
      <c r="F58" s="20"/>
      <c r="G58" s="28" t="str">
        <f t="shared" si="4"/>
        <v/>
      </c>
      <c r="H58" s="28" t="str">
        <f t="shared" si="5"/>
        <v/>
      </c>
      <c r="I58" s="28" t="str">
        <f t="shared" si="6"/>
        <v/>
      </c>
      <c r="J58" s="29" t="e">
        <f t="shared" si="7"/>
        <v>#VALUE!</v>
      </c>
      <c r="K58" s="5" t="s">
        <v>95</v>
      </c>
    </row>
    <row r="60" spans="1:11" ht="51.95" customHeight="1">
      <c r="A60" s="12" t="s">
        <v>134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</row>
  </sheetData>
  <mergeCells count="12">
    <mergeCell ref="A60:K60"/>
    <mergeCell ref="E4:F4"/>
    <mergeCell ref="C4:D4"/>
    <mergeCell ref="A4:B4"/>
    <mergeCell ref="G4:H4"/>
    <mergeCell ref="A7:J7"/>
    <mergeCell ref="A1:K1"/>
    <mergeCell ref="A2:K2"/>
    <mergeCell ref="A5:B5"/>
    <mergeCell ref="C5:D5"/>
    <mergeCell ref="E5:F5"/>
    <mergeCell ref="G5:H5"/>
  </mergeCells>
  <conditionalFormatting sqref="I9:I58">
    <cfRule type="expression" dxfId="1" priority="1">
      <formula>I9&gt;0</formula>
    </cfRule>
    <cfRule type="expression" dxfId="0" priority="2">
      <formula>I9&lt;0</formula>
    </cfRule>
  </conditionalFormatting>
  <conditionalFormatting sqref="J9:J58">
    <cfRule type="dataBar" priority="3">
      <dataBar>
        <cfvo type="min"/>
        <cfvo type="max"/>
        <color rgb="FF8A5A20"/>
      </dataBar>
    </cfRule>
    <cfRule type="dataBar" priority="4">
      <dataBar>
        <cfvo type="min"/>
        <cfvo type="max"/>
        <color rgb="FF8A5A20"/>
      </dataBar>
      <extLst>
        <ext xmlns:x14="http://schemas.microsoft.com/office/spreadsheetml/2009/9/main" uri="{B025F937-C7B1-47D3-B67F-A62EFF666E3E}">
          <x14:id>{CB3DB8DD-1D1A-45BE-9EE2-1431CBACFA0F}</x14:id>
        </ext>
      </extLst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B3DB8DD-1D1A-45BE-9EE2-1431CBACFA0F}">
            <x14:dataBar>
              <x14:cfvo type="min"/>
              <x14:cfvo type="max"/>
              <x14:negativeFillColor auto="1"/>
              <x14:axisColor auto="1"/>
            </x14:dataBar>
          </x14:cfRule>
          <xm:sqref>J9:J58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1"/>
  <sheetViews>
    <sheetView topLeftCell="A2" workbookViewId="0">
      <selection sqref="A1:F1"/>
    </sheetView>
  </sheetViews>
  <sheetFormatPr defaultRowHeight="14.25"/>
  <cols>
    <col min="1" max="1" width="28" customWidth="1"/>
    <col min="2" max="2" width="30" customWidth="1"/>
    <col min="3" max="3" width="56" customWidth="1"/>
  </cols>
  <sheetData>
    <row r="1" spans="1:6" ht="30" customHeight="1">
      <c r="A1" s="7" t="s">
        <v>135</v>
      </c>
      <c r="B1" s="7"/>
      <c r="C1" s="7"/>
      <c r="D1" s="7"/>
      <c r="E1" s="7"/>
      <c r="F1" s="7"/>
    </row>
    <row r="3" spans="1:6" ht="27.95" customHeight="1">
      <c r="A3" s="13" t="s">
        <v>136</v>
      </c>
      <c r="B3" s="13"/>
      <c r="C3" s="13"/>
      <c r="D3" s="13"/>
      <c r="E3" s="13"/>
      <c r="F3" s="13"/>
    </row>
    <row r="4" spans="1:6" ht="27.95" customHeight="1">
      <c r="A4" s="13"/>
      <c r="B4" s="13"/>
      <c r="C4" s="13"/>
      <c r="D4" s="13"/>
      <c r="E4" s="13"/>
      <c r="F4" s="13"/>
    </row>
    <row r="5" spans="1:6" ht="27.95" customHeight="1">
      <c r="A5" s="13"/>
      <c r="B5" s="13"/>
      <c r="C5" s="13"/>
      <c r="D5" s="13"/>
      <c r="E5" s="13"/>
      <c r="F5" s="13"/>
    </row>
    <row r="6" spans="1:6" ht="27.95" customHeight="1">
      <c r="A6" s="13"/>
      <c r="B6" s="13"/>
      <c r="C6" s="13"/>
      <c r="D6" s="13"/>
      <c r="E6" s="13"/>
      <c r="F6" s="13"/>
    </row>
    <row r="7" spans="1:6" ht="27.95" customHeight="1">
      <c r="A7" s="13"/>
      <c r="B7" s="13"/>
      <c r="C7" s="13"/>
      <c r="D7" s="13"/>
      <c r="E7" s="13"/>
      <c r="F7" s="13"/>
    </row>
    <row r="8" spans="1:6" ht="27.95" customHeight="1">
      <c r="A8" s="13"/>
      <c r="B8" s="13"/>
      <c r="C8" s="13"/>
      <c r="D8" s="13"/>
      <c r="E8" s="13"/>
      <c r="F8" s="13"/>
    </row>
    <row r="10" spans="1:6" ht="15">
      <c r="A10" s="1" t="s">
        <v>137</v>
      </c>
      <c r="B10" s="1" t="s">
        <v>138</v>
      </c>
      <c r="C10" s="1" t="s">
        <v>139</v>
      </c>
    </row>
    <row r="11" spans="1:6" ht="42" customHeight="1">
      <c r="A11" s="6" t="s">
        <v>140</v>
      </c>
      <c r="B11" s="6" t="s">
        <v>141</v>
      </c>
      <c r="C11" s="6" t="s">
        <v>142</v>
      </c>
    </row>
    <row r="12" spans="1:6" ht="42" customHeight="1">
      <c r="A12" s="6" t="s">
        <v>8</v>
      </c>
      <c r="B12" s="6" t="s">
        <v>143</v>
      </c>
      <c r="C12" s="6" t="s">
        <v>144</v>
      </c>
    </row>
    <row r="13" spans="1:6" ht="42" customHeight="1">
      <c r="A13" s="6" t="s">
        <v>145</v>
      </c>
      <c r="B13" s="6" t="s">
        <v>146</v>
      </c>
      <c r="C13" s="6" t="s">
        <v>147</v>
      </c>
    </row>
    <row r="14" spans="1:6" ht="42" customHeight="1">
      <c r="A14" s="6" t="s">
        <v>148</v>
      </c>
      <c r="B14" s="6" t="s">
        <v>149</v>
      </c>
      <c r="C14" s="6" t="s">
        <v>150</v>
      </c>
    </row>
    <row r="15" spans="1:6" ht="42" customHeight="1">
      <c r="A15" s="6"/>
      <c r="B15" s="6" t="s">
        <v>151</v>
      </c>
      <c r="C15" s="6" t="s">
        <v>152</v>
      </c>
    </row>
    <row r="16" spans="1:6" ht="42" customHeight="1">
      <c r="A16" s="6"/>
      <c r="B16" s="6" t="s">
        <v>153</v>
      </c>
      <c r="C16" s="6" t="s">
        <v>154</v>
      </c>
    </row>
    <row r="17" spans="1:6" ht="42" customHeight="1">
      <c r="A17" s="6"/>
      <c r="B17" s="6" t="s">
        <v>155</v>
      </c>
      <c r="C17" s="6" t="s">
        <v>156</v>
      </c>
    </row>
    <row r="19" spans="1:6">
      <c r="A19" s="14" t="s">
        <v>157</v>
      </c>
      <c r="B19" s="14"/>
      <c r="C19" s="14"/>
      <c r="D19" s="14"/>
      <c r="E19" s="14"/>
      <c r="F19" s="14"/>
    </row>
    <row r="20" spans="1:6">
      <c r="A20" s="14"/>
      <c r="B20" s="14"/>
      <c r="C20" s="14"/>
      <c r="D20" s="14"/>
      <c r="E20" s="14"/>
      <c r="F20" s="14"/>
    </row>
    <row r="21" spans="1:6">
      <c r="A21" s="14"/>
      <c r="B21" s="14"/>
      <c r="C21" s="14"/>
      <c r="D21" s="14"/>
      <c r="E21" s="14"/>
      <c r="F21" s="14"/>
    </row>
  </sheetData>
  <mergeCells count="3">
    <mergeCell ref="A1:F1"/>
    <mergeCell ref="A3:F8"/>
    <mergeCell ref="A19:F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"/>
  <sheetViews>
    <sheetView topLeftCell="A3" workbookViewId="0">
      <selection sqref="A1:D1"/>
    </sheetView>
  </sheetViews>
  <sheetFormatPr defaultRowHeight="14.25"/>
  <cols>
    <col min="1" max="1" width="28" customWidth="1"/>
    <col min="2" max="2" width="54" customWidth="1"/>
    <col min="3" max="3" width="64" customWidth="1"/>
    <col min="4" max="4" width="66" customWidth="1"/>
  </cols>
  <sheetData>
    <row r="1" spans="1:4" ht="20.25">
      <c r="A1" s="15" t="s">
        <v>158</v>
      </c>
      <c r="B1" s="15"/>
      <c r="C1" s="15"/>
      <c r="D1" s="15"/>
    </row>
    <row r="3" spans="1:4" ht="60" customHeight="1">
      <c r="A3" s="1" t="s">
        <v>159</v>
      </c>
      <c r="B3" s="1" t="s">
        <v>160</v>
      </c>
      <c r="C3" s="1" t="s">
        <v>161</v>
      </c>
      <c r="D3" s="1" t="s">
        <v>162</v>
      </c>
    </row>
    <row r="4" spans="1:4" ht="60" customHeight="1">
      <c r="A4" s="6" t="s">
        <v>163</v>
      </c>
      <c r="B4" s="6" t="s">
        <v>164</v>
      </c>
      <c r="C4" s="6" t="s">
        <v>165</v>
      </c>
      <c r="D4" s="6" t="s">
        <v>166</v>
      </c>
    </row>
    <row r="5" spans="1:4" ht="60" customHeight="1">
      <c r="A5" s="6" t="s">
        <v>167</v>
      </c>
      <c r="B5" s="6" t="s">
        <v>168</v>
      </c>
      <c r="C5" s="6" t="s">
        <v>169</v>
      </c>
      <c r="D5" s="6" t="s">
        <v>166</v>
      </c>
    </row>
    <row r="6" spans="1:4" ht="60" customHeight="1">
      <c r="A6" s="6" t="s">
        <v>170</v>
      </c>
      <c r="B6" s="6" t="s">
        <v>171</v>
      </c>
      <c r="C6" s="6" t="s">
        <v>172</v>
      </c>
      <c r="D6" s="6" t="s">
        <v>173</v>
      </c>
    </row>
    <row r="7" spans="1:4" ht="60" customHeight="1">
      <c r="A7" s="6" t="s">
        <v>4</v>
      </c>
      <c r="B7" s="6" t="s">
        <v>174</v>
      </c>
      <c r="C7" s="6" t="s">
        <v>175</v>
      </c>
      <c r="D7" s="6" t="s">
        <v>176</v>
      </c>
    </row>
    <row r="8" spans="1:4" ht="60" customHeight="1">
      <c r="A8" s="6" t="s">
        <v>5</v>
      </c>
      <c r="B8" s="6" t="s">
        <v>177</v>
      </c>
      <c r="C8" s="6" t="s">
        <v>178</v>
      </c>
      <c r="D8" s="6" t="s">
        <v>176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Employer Tool</vt:lpstr>
      <vt:lpstr>Claims Data Request</vt:lpstr>
      <vt:lpstr>Methodology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Christine Price</dc:creator>
  <cp:lastModifiedBy>Christine Price</cp:lastModifiedBy>
  <dcterms:created xsi:type="dcterms:W3CDTF">2026-08-07T17:21:18Z</dcterms:created>
  <dcterms:modified xsi:type="dcterms:W3CDTF">2026-08-07T17:21:42Z</dcterms:modified>
</cp:coreProperties>
</file>